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рочие" sheetId="1" r:id="rId1"/>
  </sheets>
  <definedNames/>
  <calcPr fullCalcOnLoad="1"/>
</workbook>
</file>

<file path=xl/sharedStrings.xml><?xml version="1.0" encoding="utf-8"?>
<sst xmlns="http://schemas.openxmlformats.org/spreadsheetml/2006/main" count="52" uniqueCount="22">
  <si>
    <t>Абсолютные числа</t>
  </si>
  <si>
    <t>Деятельность Центров здоровья для взрослых</t>
  </si>
  <si>
    <t>Деятельность Центров здоровья для детей</t>
  </si>
  <si>
    <t>из них обратились первично</t>
  </si>
  <si>
    <t xml:space="preserve"> Формирование здорового образа жизни населения в Центрах здоровья</t>
  </si>
  <si>
    <t>2014 год</t>
  </si>
  <si>
    <t>2015 год</t>
  </si>
  <si>
    <t>2016 год</t>
  </si>
  <si>
    <t>2017 год</t>
  </si>
  <si>
    <t>2018 год</t>
  </si>
  <si>
    <t>Показатель</t>
  </si>
  <si>
    <t>Структура, %</t>
  </si>
  <si>
    <t>Обратившиеся в Центр здоровья всего:</t>
  </si>
  <si>
    <t>Из первично обратившихся выявлено здоровыми</t>
  </si>
  <si>
    <t>Из первично обратившихся выявлено с факторами риска</t>
  </si>
  <si>
    <t>Назначены индивидуальные планы по ведению здорового образа жизни</t>
  </si>
  <si>
    <t>Число лиц, обученных основам здорового образа жизни всего</t>
  </si>
  <si>
    <t>Число пациентов, обученных в школах здоровья всего</t>
  </si>
  <si>
    <t>На 1 000 населения в возрасте 18 лет и старше</t>
  </si>
  <si>
    <t>На 1 000 обратившегося населения в возрасте 15 лет и старше</t>
  </si>
  <si>
    <t>Число пациентов, обученных в школах для больных гипертонией всего</t>
  </si>
  <si>
    <t>В 2018 году в Центрах здоровья было зафиксировано 33 849 посещений, что составляет 0,4% от общего числа посещений поликлиники. Детьми от 0 до 17 лет было выполнено 5 602 посещения, что составляет 0,2% от общего числа. Среди взрослого населения 27 197 человек (97,6% обратившихся) посетили Центры здоровья самостоятельно, 682 человека (2,4% обратившихся) были направлены врачами поликлиник по результатам дополнительной диспансеризации и профилактических осмотров. Из числа обратившихся в Центры здоровья для взрослых 5 093 человека (18,3% от числа обратившихся) были направлены по результатам осмотров к врачам-специалистам в медицинские организации, оказывающие медицинскую помощь населению в амбулаторных условиях. Среди детей в 71,6% случаев решение о посещении Центра здоровья принято родителями, 28,4% детей были направлены медицинскими работниками образовательных учреждений. Более половины обратившихся детей (4 248 человек или 75,8%) направлены по результатам осмотров к врачам-специалистам в медицинские организации, оказывающие медицинскую помощь населению в амбулаторных условиях.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</si>
</sst>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0.00000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0" borderId="10" xfId="0" applyFont="1" applyBorder="1" applyAlignment="1">
      <alignment horizontal="right"/>
    </xf>
    <xf numFmtId="188" fontId="21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188" fontId="21" fillId="0" borderId="0" xfId="0" applyNumberFormat="1" applyFont="1" applyBorder="1" applyAlignment="1">
      <alignment horizontal="center" vertical="center"/>
    </xf>
    <xf numFmtId="188" fontId="21" fillId="0" borderId="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/>
    </xf>
    <xf numFmtId="188" fontId="2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188" fontId="2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145" zoomScaleNormal="145" zoomScalePageLayoutView="0" workbookViewId="0" topLeftCell="A1">
      <selection activeCell="A29" sqref="A29"/>
    </sheetView>
  </sheetViews>
  <sheetFormatPr defaultColWidth="9.140625" defaultRowHeight="12.75"/>
  <cols>
    <col min="1" max="1" width="21.421875" style="4" bestFit="1" customWidth="1"/>
    <col min="2" max="11" width="9.57421875" style="4" bestFit="1" customWidth="1"/>
    <col min="12" max="16384" width="9.140625" style="4" customWidth="1"/>
  </cols>
  <sheetData>
    <row r="1" spans="1:11" ht="15.75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8" customFormat="1" ht="15.75">
      <c r="A2" s="17" t="s">
        <v>10</v>
      </c>
      <c r="B2" s="17"/>
      <c r="C2" s="17"/>
      <c r="D2" s="17"/>
      <c r="E2" s="17"/>
      <c r="F2" s="17"/>
      <c r="G2" s="6" t="s">
        <v>5</v>
      </c>
      <c r="H2" s="15" t="s">
        <v>6</v>
      </c>
      <c r="I2" s="6" t="s">
        <v>7</v>
      </c>
      <c r="J2" s="15" t="s">
        <v>8</v>
      </c>
      <c r="K2" s="6" t="s">
        <v>9</v>
      </c>
    </row>
    <row r="3" spans="1:11" ht="15.75">
      <c r="A3" s="5" t="s">
        <v>16</v>
      </c>
      <c r="B3" s="5"/>
      <c r="C3" s="5"/>
      <c r="D3" s="5"/>
      <c r="E3" s="5"/>
      <c r="F3" s="5"/>
      <c r="G3" s="23">
        <v>30417</v>
      </c>
      <c r="H3" s="23">
        <v>31391</v>
      </c>
      <c r="I3" s="23">
        <v>29705</v>
      </c>
      <c r="J3" s="23">
        <v>31258</v>
      </c>
      <c r="K3" s="23">
        <v>32616</v>
      </c>
    </row>
    <row r="4" spans="1:11" ht="15.75">
      <c r="A4" s="21" t="s">
        <v>19</v>
      </c>
      <c r="B4" s="21"/>
      <c r="C4" s="21"/>
      <c r="D4" s="21"/>
      <c r="E4" s="21"/>
      <c r="F4" s="21"/>
      <c r="G4" s="26">
        <f>G3*1000/(29383+860667)</f>
        <v>34.174484579518</v>
      </c>
      <c r="H4" s="26">
        <f>H3*1000/(29508+860099)</f>
        <v>35.28636802543146</v>
      </c>
      <c r="I4" s="26">
        <f>I3*1000/(30552+857417)</f>
        <v>33.45274440887013</v>
      </c>
      <c r="J4" s="26">
        <f>J3*1000/(30521+855320)</f>
        <v>35.286242113426674</v>
      </c>
      <c r="K4" s="26">
        <f>K3*1000/(31409+851938)</f>
        <v>36.923202320265986</v>
      </c>
    </row>
    <row r="5" spans="1:11" ht="15.75">
      <c r="A5" s="5" t="s">
        <v>17</v>
      </c>
      <c r="B5" s="5"/>
      <c r="C5" s="5"/>
      <c r="D5" s="5"/>
      <c r="E5" s="5"/>
      <c r="F5" s="5"/>
      <c r="G5" s="23">
        <v>2737</v>
      </c>
      <c r="H5" s="23">
        <v>3173</v>
      </c>
      <c r="I5" s="23">
        <v>2645</v>
      </c>
      <c r="J5" s="23">
        <v>1085</v>
      </c>
      <c r="K5" s="27">
        <v>966</v>
      </c>
    </row>
    <row r="6" spans="1:11" ht="15.75">
      <c r="A6" s="21" t="s">
        <v>19</v>
      </c>
      <c r="B6" s="21"/>
      <c r="C6" s="21"/>
      <c r="D6" s="21"/>
      <c r="E6" s="21"/>
      <c r="F6" s="21"/>
      <c r="G6" s="26">
        <f>G5*1000/(29383+860667)</f>
        <v>3.0751081399921354</v>
      </c>
      <c r="H6" s="26">
        <f>H5*1000/(29508+860099)</f>
        <v>3.566743517081138</v>
      </c>
      <c r="I6" s="26">
        <f>I5*1000/(30552+857417)</f>
        <v>2.978707590017219</v>
      </c>
      <c r="J6" s="26">
        <f>J5*1000/(30521+855320)</f>
        <v>1.2248247710367888</v>
      </c>
      <c r="K6" s="26">
        <f>K5*1000/(31409+851938)</f>
        <v>1.093567986306627</v>
      </c>
    </row>
    <row r="7" spans="1:11" ht="31.5" customHeight="1">
      <c r="A7" s="5" t="s">
        <v>20</v>
      </c>
      <c r="B7" s="5"/>
      <c r="C7" s="5"/>
      <c r="D7" s="5"/>
      <c r="E7" s="5"/>
      <c r="F7" s="5"/>
      <c r="G7" s="27">
        <v>656</v>
      </c>
      <c r="H7" s="27">
        <v>555</v>
      </c>
      <c r="I7" s="27">
        <v>363</v>
      </c>
      <c r="J7" s="27">
        <v>448</v>
      </c>
      <c r="K7" s="27">
        <v>503</v>
      </c>
    </row>
    <row r="8" spans="1:11" ht="15.75">
      <c r="A8" s="21" t="s">
        <v>18</v>
      </c>
      <c r="B8" s="21"/>
      <c r="C8" s="21"/>
      <c r="D8" s="21"/>
      <c r="E8" s="21"/>
      <c r="F8" s="21"/>
      <c r="G8" s="2">
        <f>G7*1000/860667</f>
        <v>0.7621995498839853</v>
      </c>
      <c r="H8" s="2">
        <f>H7*1000/860099</f>
        <v>0.6452745556034829</v>
      </c>
      <c r="I8" s="2">
        <f>I7*1000/857417</f>
        <v>0.4233645938907206</v>
      </c>
      <c r="J8" s="2">
        <f>J7*1000/855320</f>
        <v>0.5237805733526634</v>
      </c>
      <c r="K8" s="2">
        <f>K7*1000/851938</f>
        <v>0.5904185515847398</v>
      </c>
    </row>
    <row r="9" spans="1:7" ht="15.75">
      <c r="A9" s="7"/>
      <c r="B9" s="8"/>
      <c r="C9" s="8"/>
      <c r="D9" s="8"/>
      <c r="E9" s="8"/>
      <c r="F9" s="8"/>
      <c r="G9" s="8"/>
    </row>
    <row r="10" spans="1:11" ht="15.75">
      <c r="A10" s="3" t="s">
        <v>1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16" customFormat="1" ht="15.75">
      <c r="A11" s="19" t="s">
        <v>10</v>
      </c>
      <c r="B11" s="17" t="s">
        <v>0</v>
      </c>
      <c r="C11" s="17"/>
      <c r="D11" s="17"/>
      <c r="E11" s="17"/>
      <c r="F11" s="17"/>
      <c r="G11" s="17" t="s">
        <v>11</v>
      </c>
      <c r="H11" s="17"/>
      <c r="I11" s="17"/>
      <c r="J11" s="17"/>
      <c r="K11" s="17"/>
    </row>
    <row r="12" spans="1:11" s="16" customFormat="1" ht="15.75">
      <c r="A12" s="20"/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5</v>
      </c>
      <c r="H12" s="6" t="s">
        <v>6</v>
      </c>
      <c r="I12" s="6" t="s">
        <v>7</v>
      </c>
      <c r="J12" s="6" t="s">
        <v>8</v>
      </c>
      <c r="K12" s="6" t="s">
        <v>9</v>
      </c>
    </row>
    <row r="13" spans="1:11" s="16" customFormat="1" ht="47.25">
      <c r="A13" s="22" t="s">
        <v>12</v>
      </c>
      <c r="B13" s="23">
        <v>27316</v>
      </c>
      <c r="C13" s="23">
        <v>27520</v>
      </c>
      <c r="D13" s="23">
        <v>26909</v>
      </c>
      <c r="E13" s="23">
        <v>27481</v>
      </c>
      <c r="F13" s="23">
        <v>27879</v>
      </c>
      <c r="G13" s="24">
        <v>100</v>
      </c>
      <c r="H13" s="24">
        <v>100</v>
      </c>
      <c r="I13" s="24">
        <v>100</v>
      </c>
      <c r="J13" s="24">
        <v>100</v>
      </c>
      <c r="K13" s="24">
        <v>100</v>
      </c>
    </row>
    <row r="14" spans="1:11" ht="31.5">
      <c r="A14" s="10" t="s">
        <v>3</v>
      </c>
      <c r="B14" s="25">
        <v>25234</v>
      </c>
      <c r="C14" s="25">
        <v>26007</v>
      </c>
      <c r="D14" s="25">
        <v>24200</v>
      </c>
      <c r="E14" s="25">
        <v>25679</v>
      </c>
      <c r="F14" s="25">
        <v>26318</v>
      </c>
      <c r="G14" s="2">
        <f aca="true" t="shared" si="0" ref="G14:K15">B14*100/B13</f>
        <v>92.37809342509884</v>
      </c>
      <c r="H14" s="2">
        <f t="shared" si="0"/>
        <v>94.50218023255815</v>
      </c>
      <c r="I14" s="2">
        <f t="shared" si="0"/>
        <v>89.93273625924412</v>
      </c>
      <c r="J14" s="2">
        <f t="shared" si="0"/>
        <v>93.44274225828754</v>
      </c>
      <c r="K14" s="2">
        <f t="shared" si="0"/>
        <v>94.4008034721475</v>
      </c>
    </row>
    <row r="15" spans="1:11" ht="51.75" customHeight="1">
      <c r="A15" s="10" t="s">
        <v>13</v>
      </c>
      <c r="B15" s="25">
        <v>11537</v>
      </c>
      <c r="C15" s="25">
        <v>13715</v>
      </c>
      <c r="D15" s="25">
        <v>7787</v>
      </c>
      <c r="E15" s="25">
        <v>7290</v>
      </c>
      <c r="F15" s="25">
        <v>6742</v>
      </c>
      <c r="G15" s="2">
        <f t="shared" si="0"/>
        <v>45.72006023618927</v>
      </c>
      <c r="H15" s="2">
        <f t="shared" si="0"/>
        <v>52.7358018994886</v>
      </c>
      <c r="I15" s="2">
        <f t="shared" si="0"/>
        <v>32.17768595041322</v>
      </c>
      <c r="J15" s="2">
        <f t="shared" si="0"/>
        <v>28.388955956228823</v>
      </c>
      <c r="K15" s="2">
        <f t="shared" si="0"/>
        <v>25.617448134356714</v>
      </c>
    </row>
    <row r="16" spans="1:13" ht="63">
      <c r="A16" s="10" t="s">
        <v>14</v>
      </c>
      <c r="B16" s="25">
        <v>15779</v>
      </c>
      <c r="C16" s="25">
        <v>13805</v>
      </c>
      <c r="D16" s="25">
        <v>19122</v>
      </c>
      <c r="E16" s="25">
        <v>20071</v>
      </c>
      <c r="F16" s="25">
        <v>21137</v>
      </c>
      <c r="G16" s="2">
        <f>B16*100/B14</f>
        <v>62.53071253071253</v>
      </c>
      <c r="H16" s="2">
        <f>C16*100/C14</f>
        <v>53.081862575460455</v>
      </c>
      <c r="I16" s="2">
        <f>D16*100/D14</f>
        <v>79.01652892561984</v>
      </c>
      <c r="J16" s="2">
        <f>E16*100/E14</f>
        <v>78.16114334670353</v>
      </c>
      <c r="K16" s="2">
        <f>F16*100/F14</f>
        <v>80.31385363629455</v>
      </c>
      <c r="M16" s="9"/>
    </row>
    <row r="17" spans="1:13" ht="78.75">
      <c r="A17" s="10" t="s">
        <v>15</v>
      </c>
      <c r="B17" s="25">
        <v>27316</v>
      </c>
      <c r="C17" s="25">
        <v>26957</v>
      </c>
      <c r="D17" s="25">
        <v>25495</v>
      </c>
      <c r="E17" s="25">
        <v>26916</v>
      </c>
      <c r="F17" s="1">
        <v>26318</v>
      </c>
      <c r="G17" s="2">
        <f>B17/B13*100</f>
        <v>100</v>
      </c>
      <c r="H17" s="2">
        <f>C17/C13*100</f>
        <v>97.95421511627907</v>
      </c>
      <c r="I17" s="2">
        <f>D17/D13*100</f>
        <v>94.74525251774499</v>
      </c>
      <c r="J17" s="2">
        <f>E17/E13*100</f>
        <v>97.94403405989593</v>
      </c>
      <c r="K17" s="2">
        <f>F17/F13*100</f>
        <v>94.4008034721475</v>
      </c>
      <c r="M17" s="9"/>
    </row>
    <row r="18" spans="1:7" ht="15.75">
      <c r="A18" s="11"/>
      <c r="B18" s="12"/>
      <c r="C18" s="12"/>
      <c r="D18" s="13"/>
      <c r="E18" s="8"/>
      <c r="F18" s="8"/>
      <c r="G18" s="8"/>
    </row>
    <row r="19" spans="1:11" ht="15.75">
      <c r="A19" s="3" t="s">
        <v>2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s="18" customFormat="1" ht="15.75">
      <c r="A20" s="19" t="s">
        <v>10</v>
      </c>
      <c r="B20" s="17" t="s">
        <v>0</v>
      </c>
      <c r="C20" s="17"/>
      <c r="D20" s="17"/>
      <c r="E20" s="17"/>
      <c r="F20" s="17"/>
      <c r="G20" s="17" t="s">
        <v>11</v>
      </c>
      <c r="H20" s="17"/>
      <c r="I20" s="17"/>
      <c r="J20" s="17"/>
      <c r="K20" s="17"/>
    </row>
    <row r="21" spans="1:11" s="18" customFormat="1" ht="15.75">
      <c r="A21" s="20"/>
      <c r="B21" s="6" t="s">
        <v>5</v>
      </c>
      <c r="C21" s="6" t="s">
        <v>6</v>
      </c>
      <c r="D21" s="6" t="s">
        <v>7</v>
      </c>
      <c r="E21" s="6" t="s">
        <v>8</v>
      </c>
      <c r="F21" s="6" t="s">
        <v>9</v>
      </c>
      <c r="G21" s="6" t="s">
        <v>5</v>
      </c>
      <c r="H21" s="6" t="s">
        <v>6</v>
      </c>
      <c r="I21" s="6" t="s">
        <v>7</v>
      </c>
      <c r="J21" s="6" t="s">
        <v>8</v>
      </c>
      <c r="K21" s="6" t="s">
        <v>9</v>
      </c>
    </row>
    <row r="22" spans="1:11" s="16" customFormat="1" ht="47.25">
      <c r="A22" s="22" t="s">
        <v>12</v>
      </c>
      <c r="B22" s="23">
        <v>4278</v>
      </c>
      <c r="C22" s="23">
        <v>4434</v>
      </c>
      <c r="D22" s="23">
        <v>4210</v>
      </c>
      <c r="E22" s="23">
        <v>4342</v>
      </c>
      <c r="F22" s="23">
        <v>5602</v>
      </c>
      <c r="G22" s="24">
        <v>100</v>
      </c>
      <c r="H22" s="24">
        <v>100</v>
      </c>
      <c r="I22" s="24">
        <v>100</v>
      </c>
      <c r="J22" s="24">
        <v>100</v>
      </c>
      <c r="K22" s="24">
        <v>100</v>
      </c>
    </row>
    <row r="23" spans="1:11" ht="31.5">
      <c r="A23" s="10" t="s">
        <v>3</v>
      </c>
      <c r="B23" s="25">
        <v>4038</v>
      </c>
      <c r="C23" s="25">
        <v>4350</v>
      </c>
      <c r="D23" s="25">
        <v>4135</v>
      </c>
      <c r="E23" s="25">
        <v>4322</v>
      </c>
      <c r="F23" s="25">
        <v>5531</v>
      </c>
      <c r="G23" s="2">
        <f aca="true" t="shared" si="1" ref="G23:K24">B23*100/B22</f>
        <v>94.3899018232819</v>
      </c>
      <c r="H23" s="2">
        <f t="shared" si="1"/>
        <v>98.10554803788904</v>
      </c>
      <c r="I23" s="2">
        <f t="shared" si="1"/>
        <v>98.21852731591449</v>
      </c>
      <c r="J23" s="2">
        <f t="shared" si="1"/>
        <v>99.5393827729157</v>
      </c>
      <c r="K23" s="2">
        <f t="shared" si="1"/>
        <v>98.73259550160657</v>
      </c>
    </row>
    <row r="24" spans="1:11" ht="49.5" customHeight="1">
      <c r="A24" s="10" t="s">
        <v>13</v>
      </c>
      <c r="B24" s="1">
        <v>423</v>
      </c>
      <c r="C24" s="1">
        <v>531</v>
      </c>
      <c r="D24" s="1">
        <v>542</v>
      </c>
      <c r="E24" s="1">
        <v>865</v>
      </c>
      <c r="F24" s="1">
        <v>1019</v>
      </c>
      <c r="G24" s="2">
        <f t="shared" si="1"/>
        <v>10.475482912332838</v>
      </c>
      <c r="H24" s="2">
        <f t="shared" si="1"/>
        <v>12.206896551724139</v>
      </c>
      <c r="I24" s="2">
        <f t="shared" si="1"/>
        <v>13.107617896009673</v>
      </c>
      <c r="J24" s="2">
        <f t="shared" si="1"/>
        <v>20.01388246182323</v>
      </c>
      <c r="K24" s="2">
        <f t="shared" si="1"/>
        <v>18.423431567528475</v>
      </c>
    </row>
    <row r="25" spans="1:11" ht="63">
      <c r="A25" s="10" t="s">
        <v>14</v>
      </c>
      <c r="B25" s="25">
        <v>3855</v>
      </c>
      <c r="C25" s="25">
        <v>3903</v>
      </c>
      <c r="D25" s="25">
        <v>3668</v>
      </c>
      <c r="E25" s="25">
        <v>3477</v>
      </c>
      <c r="F25" s="25">
        <v>4583</v>
      </c>
      <c r="G25" s="2">
        <f>B25*100/B23</f>
        <v>95.46805349182763</v>
      </c>
      <c r="H25" s="2">
        <f>C25*100/C23</f>
        <v>89.72413793103448</v>
      </c>
      <c r="I25" s="2">
        <f>D25*100/D23</f>
        <v>88.70616686819831</v>
      </c>
      <c r="J25" s="2">
        <f>E25*100/E23</f>
        <v>80.44886626561777</v>
      </c>
      <c r="K25" s="2">
        <f>F25*100/F23</f>
        <v>82.8602422708371</v>
      </c>
    </row>
    <row r="26" spans="1:11" ht="78.75">
      <c r="A26" s="10" t="s">
        <v>15</v>
      </c>
      <c r="B26" s="25">
        <v>4278</v>
      </c>
      <c r="C26" s="25">
        <v>4434</v>
      </c>
      <c r="D26" s="25">
        <v>4210</v>
      </c>
      <c r="E26" s="25">
        <v>4342</v>
      </c>
      <c r="F26" s="25">
        <v>5531</v>
      </c>
      <c r="G26" s="2">
        <f>B26/B22*100</f>
        <v>100</v>
      </c>
      <c r="H26" s="2">
        <f>C26/C22*100</f>
        <v>100</v>
      </c>
      <c r="I26" s="2">
        <f>D26/D22*100</f>
        <v>100</v>
      </c>
      <c r="J26" s="2">
        <f>E26/E22*100</f>
        <v>100</v>
      </c>
      <c r="K26" s="2">
        <f>F26/F22*100</f>
        <v>98.73259550160657</v>
      </c>
    </row>
    <row r="28" spans="1:11" s="30" customFormat="1" ht="175.5" customHeight="1">
      <c r="A28" s="28" t="s">
        <v>21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46" spans="1:11" ht="15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</sheetData>
  <sheetProtection/>
  <mergeCells count="18">
    <mergeCell ref="A28:K28"/>
    <mergeCell ref="A7:F7"/>
    <mergeCell ref="A8:F8"/>
    <mergeCell ref="A10:K10"/>
    <mergeCell ref="A20:A21"/>
    <mergeCell ref="A11:A12"/>
    <mergeCell ref="B11:F11"/>
    <mergeCell ref="B20:F20"/>
    <mergeCell ref="A46:K46"/>
    <mergeCell ref="A1:K1"/>
    <mergeCell ref="A19:K19"/>
    <mergeCell ref="G11:K11"/>
    <mergeCell ref="G20:K20"/>
    <mergeCell ref="A2:F2"/>
    <mergeCell ref="A3:F3"/>
    <mergeCell ref="A4:F4"/>
    <mergeCell ref="A5:F5"/>
    <mergeCell ref="A6:F6"/>
  </mergeCells>
  <printOptions horizontalCentered="1"/>
  <pageMargins left="0.7874015748031497" right="0.5905511811023623" top="0.5905511811023623" bottom="0.3937007874015748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2019-03-04T06:45:54Z</cp:lastPrinted>
  <dcterms:created xsi:type="dcterms:W3CDTF">1996-10-08T23:32:33Z</dcterms:created>
  <dcterms:modified xsi:type="dcterms:W3CDTF">2020-02-10T02:48:56Z</dcterms:modified>
  <cp:category/>
  <cp:version/>
  <cp:contentType/>
  <cp:contentStatus/>
</cp:coreProperties>
</file>